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0" yWindow="60" windowWidth="12120" windowHeight="8775"/>
  </bookViews>
  <sheets>
    <sheet name="Abóbora " sheetId="4" r:id="rId1"/>
  </sheets>
  <calcPr calcId="145621"/>
</workbook>
</file>

<file path=xl/calcChain.xml><?xml version="1.0" encoding="utf-8"?>
<calcChain xmlns="http://schemas.openxmlformats.org/spreadsheetml/2006/main">
  <c r="I6" i="4" l="1"/>
  <c r="I10" i="4"/>
  <c r="I13" i="4"/>
  <c r="I26" i="4"/>
  <c r="E37" i="4" l="1"/>
  <c r="E12" i="4" l="1"/>
  <c r="G12" i="4" s="1"/>
  <c r="E32" i="4" l="1"/>
  <c r="G30" i="4" l="1"/>
  <c r="E24" i="4" l="1"/>
  <c r="G24" i="4" s="1"/>
  <c r="E31" i="4" l="1"/>
  <c r="E25" i="4"/>
  <c r="G25" i="4" s="1"/>
  <c r="E7" i="4"/>
  <c r="G7" i="4" s="1"/>
  <c r="E28" i="4" l="1"/>
  <c r="E15" i="4" l="1"/>
  <c r="G15" i="4" s="1"/>
  <c r="E16" i="4"/>
  <c r="G16" i="4" s="1"/>
  <c r="E17" i="4"/>
  <c r="G17" i="4" s="1"/>
  <c r="E18" i="4"/>
  <c r="G18" i="4" s="1"/>
  <c r="E19" i="4"/>
  <c r="G19" i="4" s="1"/>
  <c r="E20" i="4"/>
  <c r="G20" i="4" s="1"/>
  <c r="E21" i="4"/>
  <c r="G21" i="4" s="1"/>
  <c r="E22" i="4"/>
  <c r="G22" i="4" s="1"/>
  <c r="E23" i="4"/>
  <c r="G23" i="4" s="1"/>
  <c r="G37" i="4"/>
  <c r="E8" i="4"/>
  <c r="G8" i="4" s="1"/>
  <c r="E9" i="4"/>
  <c r="G9" i="4" s="1"/>
  <c r="E11" i="4"/>
  <c r="G11" i="4" s="1"/>
  <c r="H10" i="4" s="1"/>
  <c r="E14" i="4"/>
  <c r="G14" i="4" s="1"/>
  <c r="E27" i="4"/>
  <c r="G28" i="4"/>
  <c r="G32" i="4"/>
  <c r="G35" i="4" l="1"/>
  <c r="C45" i="4" s="1"/>
  <c r="H13" i="4"/>
  <c r="G31" i="4"/>
  <c r="H29" i="4" s="1"/>
  <c r="G27" i="4"/>
  <c r="H6" i="4"/>
  <c r="H26" i="4" l="1"/>
  <c r="G39" i="4"/>
  <c r="B50" i="4" s="1"/>
  <c r="B51" i="4" s="1"/>
  <c r="G34" i="4"/>
  <c r="B45" i="4" s="1"/>
  <c r="I29" i="4" l="1"/>
  <c r="G38" i="4"/>
</calcChain>
</file>

<file path=xl/sharedStrings.xml><?xml version="1.0" encoding="utf-8"?>
<sst xmlns="http://schemas.openxmlformats.org/spreadsheetml/2006/main" count="79" uniqueCount="63">
  <si>
    <t>ESPECIFICAÇÃO</t>
  </si>
  <si>
    <t>UNIDADE</t>
  </si>
  <si>
    <t>V. UNT.</t>
  </si>
  <si>
    <t>CHOQUE</t>
  </si>
  <si>
    <t>%</t>
  </si>
  <si>
    <t>Ud</t>
  </si>
  <si>
    <t>QDE.</t>
  </si>
  <si>
    <t xml:space="preserve">    Administração</t>
  </si>
  <si>
    <t>2. OUTROS INSUMOS E SERVIÇOS</t>
  </si>
  <si>
    <t>L</t>
  </si>
  <si>
    <t>ITENS DE CUSTO</t>
  </si>
  <si>
    <t xml:space="preserve">5. DEPRECIAÇÃO </t>
  </si>
  <si>
    <t>4. OUTROS ITENS</t>
  </si>
  <si>
    <t>d/H</t>
  </si>
  <si>
    <t>RECEITA BRUTA</t>
  </si>
  <si>
    <t>TOTALIZAÇÃO</t>
  </si>
  <si>
    <t>Custo/grupo</t>
  </si>
  <si>
    <t>Peso (%COT)</t>
  </si>
  <si>
    <t>Kg</t>
  </si>
  <si>
    <r>
      <t xml:space="preserve">    </t>
    </r>
    <r>
      <rPr>
        <sz val="8"/>
        <rFont val="Arial"/>
        <family val="2"/>
      </rPr>
      <t>Calcário</t>
    </r>
  </si>
  <si>
    <t>COT</t>
  </si>
  <si>
    <t>kg</t>
  </si>
  <si>
    <t>Km</t>
  </si>
  <si>
    <t xml:space="preserve">    Agrotóxico</t>
  </si>
  <si>
    <t xml:space="preserve">    Plantio</t>
  </si>
  <si>
    <t xml:space="preserve">    Capina </t>
  </si>
  <si>
    <t xml:space="preserve">    Roçada </t>
  </si>
  <si>
    <t xml:space="preserve">    Poda/desbrota</t>
  </si>
  <si>
    <t xml:space="preserve">    Adubação </t>
  </si>
  <si>
    <t xml:space="preserve">    Irrigação </t>
  </si>
  <si>
    <t xml:space="preserve">    Colheita </t>
  </si>
  <si>
    <t xml:space="preserve">    Controle de doenças</t>
  </si>
  <si>
    <t xml:space="preserve">    Preparo da muda </t>
  </si>
  <si>
    <r>
      <t xml:space="preserve">VALOR </t>
    </r>
    <r>
      <rPr>
        <sz val="8"/>
        <rFont val="Arial"/>
        <family val="2"/>
      </rPr>
      <t>(mensal)</t>
    </r>
  </si>
  <si>
    <t xml:space="preserve">    IPVA</t>
  </si>
  <si>
    <t>1. FERTILIZANTES E AGROTÓXICOS</t>
  </si>
  <si>
    <t xml:space="preserve">    Preparo do solo</t>
  </si>
  <si>
    <t xml:space="preserve">3. MÃO DE OBRA </t>
  </si>
  <si>
    <t xml:space="preserve">   3.1. Mão de obra contratada</t>
  </si>
  <si>
    <t xml:space="preserve">    Irrigação*</t>
  </si>
  <si>
    <t>COE</t>
  </si>
  <si>
    <t xml:space="preserve">    Comercialização</t>
  </si>
  <si>
    <t xml:space="preserve">    Esterco (próprio)</t>
  </si>
  <si>
    <t xml:space="preserve">    Cerca*</t>
  </si>
  <si>
    <t xml:space="preserve">    Veículo*</t>
  </si>
  <si>
    <t xml:space="preserve">    Energia</t>
  </si>
  <si>
    <t>Viagem</t>
  </si>
  <si>
    <t xml:space="preserve">    Transporte do produto (ônibus)</t>
  </si>
  <si>
    <r>
      <rPr>
        <sz val="10"/>
        <rFont val="Arial"/>
        <family val="2"/>
      </rPr>
      <t>*</t>
    </r>
    <r>
      <rPr>
        <sz val="8"/>
        <rFont val="Arial"/>
        <family val="2"/>
      </rPr>
      <t xml:space="preserve">Vida útil de 25,15 e12 anos, respectivamente. Os valores unitários foram lançados já rateados. </t>
    </r>
  </si>
  <si>
    <t>Abobora**</t>
  </si>
  <si>
    <t>Custo Operacional Total (COT)</t>
  </si>
  <si>
    <t xml:space="preserve">Custo Operacional Efetivo (COE) </t>
  </si>
  <si>
    <r>
      <t xml:space="preserve">                  &gt;&gt; Custos por Kilo </t>
    </r>
    <r>
      <rPr>
        <sz val="9"/>
        <rFont val="Arial"/>
        <family val="2"/>
      </rPr>
      <t>(R$/Kg):</t>
    </r>
    <r>
      <rPr>
        <b/>
        <sz val="9"/>
        <rFont val="Arial"/>
        <family val="2"/>
      </rPr>
      <t xml:space="preserve"> </t>
    </r>
  </si>
  <si>
    <t>Área da propriedade: 7,3ha. Área da cultura: 0,4ha.</t>
  </si>
  <si>
    <r>
      <t xml:space="preserve">CUSTO DE PRODUÇÃO E COMERCIALIZAÇÃO DE </t>
    </r>
    <r>
      <rPr>
        <b/>
        <sz val="10"/>
        <color rgb="FFC00000"/>
        <rFont val="Arial"/>
        <family val="2"/>
      </rPr>
      <t xml:space="preserve">ABÓBORA </t>
    </r>
    <r>
      <rPr>
        <b/>
        <sz val="10"/>
        <rFont val="Arial"/>
        <family val="2"/>
      </rPr>
      <t xml:space="preserve">- 2012  </t>
    </r>
  </si>
  <si>
    <t>ANÁLISE DE SENSIBILIDADE</t>
  </si>
  <si>
    <t xml:space="preserve">RLOE </t>
  </si>
  <si>
    <t>RLOE (após choque)</t>
  </si>
  <si>
    <t xml:space="preserve">VARIAÇÃO NA RLOE </t>
  </si>
  <si>
    <t>RLOT***</t>
  </si>
  <si>
    <t>RLOE***</t>
  </si>
  <si>
    <r>
      <rPr>
        <sz val="10"/>
        <rFont val="Arial"/>
        <family val="2"/>
      </rPr>
      <t>***</t>
    </r>
    <r>
      <rPr>
        <sz val="8"/>
        <rFont val="Arial"/>
        <family val="2"/>
      </rPr>
      <t>Rendas líquidas operacionais (total e efetiva).</t>
    </r>
  </si>
  <si>
    <t>**Média feira/PAA/atacado (agosto/2012)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</si>
</sst>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color indexed="1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7" tint="-0.249977111117893"/>
      <name val="Arial"/>
      <family val="2"/>
    </font>
    <font>
      <b/>
      <sz val="10"/>
      <color rgb="FFC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1" fillId="0" borderId="0" xfId="0" applyFont="1" applyFill="1"/>
    <xf numFmtId="2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2" fillId="2" borderId="0" xfId="0" applyFont="1" applyFill="1" applyBorder="1"/>
    <xf numFmtId="2" fontId="2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2" fontId="2" fillId="4" borderId="0" xfId="0" applyNumberFormat="1" applyFont="1" applyFill="1" applyBorder="1" applyAlignment="1">
      <alignment horizontal="center"/>
    </xf>
    <xf numFmtId="4" fontId="2" fillId="4" borderId="0" xfId="0" applyNumberFormat="1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4" fontId="1" fillId="5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2" fontId="1" fillId="4" borderId="0" xfId="0" applyNumberFormat="1" applyFont="1" applyFill="1" applyBorder="1" applyAlignment="1">
      <alignment horizontal="center"/>
    </xf>
    <xf numFmtId="4" fontId="1" fillId="4" borderId="0" xfId="0" applyNumberFormat="1" applyFont="1" applyFill="1" applyBorder="1" applyAlignment="1">
      <alignment horizontal="center"/>
    </xf>
    <xf numFmtId="2" fontId="1" fillId="6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4" fontId="1" fillId="0" borderId="0" xfId="0" applyNumberFormat="1" applyFont="1" applyFill="1" applyBorder="1" applyAlignment="1">
      <alignment horizontal="center"/>
    </xf>
    <xf numFmtId="10" fontId="1" fillId="4" borderId="0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 applyFill="1"/>
    <xf numFmtId="2" fontId="4" fillId="0" borderId="0" xfId="0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2" fillId="7" borderId="0" xfId="0" applyFont="1" applyFill="1" applyBorder="1"/>
    <xf numFmtId="4" fontId="2" fillId="7" borderId="0" xfId="0" applyNumberFormat="1" applyFont="1" applyFill="1" applyBorder="1"/>
    <xf numFmtId="165" fontId="1" fillId="5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2" fontId="1" fillId="5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1" fillId="2" borderId="0" xfId="0" applyFont="1" applyFill="1" applyBorder="1"/>
    <xf numFmtId="2" fontId="1" fillId="8" borderId="0" xfId="0" applyNumberFormat="1" applyFont="1" applyFill="1" applyBorder="1" applyAlignment="1">
      <alignment horizontal="center"/>
    </xf>
    <xf numFmtId="0" fontId="1" fillId="9" borderId="0" xfId="0" applyFont="1" applyFill="1" applyBorder="1"/>
    <xf numFmtId="4" fontId="1" fillId="7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" fontId="1" fillId="3" borderId="0" xfId="0" applyNumberFormat="1" applyFont="1" applyFill="1" applyBorder="1"/>
    <xf numFmtId="2" fontId="0" fillId="0" borderId="0" xfId="0" applyNumberFormat="1" applyFill="1"/>
    <xf numFmtId="2" fontId="7" fillId="0" borderId="0" xfId="0" applyNumberFormat="1" applyFont="1" applyFill="1"/>
    <xf numFmtId="0" fontId="7" fillId="0" borderId="0" xfId="0" applyFont="1" applyFill="1"/>
    <xf numFmtId="164" fontId="7" fillId="0" borderId="0" xfId="0" applyNumberFormat="1" applyFont="1" applyFill="1"/>
    <xf numFmtId="0" fontId="5" fillId="0" borderId="0" xfId="0" applyFont="1" applyFill="1" applyBorder="1"/>
    <xf numFmtId="164" fontId="1" fillId="5" borderId="0" xfId="1" applyNumberFormat="1" applyFont="1" applyFill="1" applyBorder="1" applyAlignment="1">
      <alignment horizontal="center"/>
    </xf>
    <xf numFmtId="0" fontId="10" fillId="0" borderId="0" xfId="0" applyFont="1" applyFill="1" applyBorder="1"/>
    <xf numFmtId="0" fontId="0" fillId="0" borderId="0" xfId="0"/>
    <xf numFmtId="4" fontId="1" fillId="5" borderId="0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2" fontId="2" fillId="10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2" fontId="2" fillId="2" borderId="0" xfId="0" applyNumberFormat="1" applyFont="1" applyFill="1"/>
    <xf numFmtId="0" fontId="2" fillId="11" borderId="0" xfId="0" applyFont="1" applyFill="1" applyBorder="1" applyAlignment="1">
      <alignment horizontal="left"/>
    </xf>
    <xf numFmtId="2" fontId="2" fillId="11" borderId="0" xfId="0" applyNumberFormat="1" applyFont="1" applyFill="1" applyBorder="1" applyAlignment="1">
      <alignment horizontal="right"/>
    </xf>
    <xf numFmtId="0" fontId="2" fillId="12" borderId="0" xfId="0" applyFont="1" applyFill="1"/>
    <xf numFmtId="2" fontId="1" fillId="12" borderId="0" xfId="0" applyNumberFormat="1" applyFont="1" applyFill="1"/>
    <xf numFmtId="2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zoomScale="130" zoomScaleNormal="130" workbookViewId="0">
      <selection activeCell="I7" sqref="I7"/>
    </sheetView>
  </sheetViews>
  <sheetFormatPr defaultRowHeight="15" customHeight="1" x14ac:dyDescent="0.2"/>
  <cols>
    <col min="1" max="1" width="31.28515625" style="30" customWidth="1"/>
    <col min="2" max="2" width="7.7109375" style="27" customWidth="1"/>
    <col min="3" max="3" width="7.85546875" style="27" customWidth="1"/>
    <col min="4" max="4" width="7.28515625" style="27" customWidth="1"/>
    <col min="5" max="5" width="7.7109375" style="28" bestFit="1" customWidth="1"/>
    <col min="6" max="6" width="8.140625" style="29" customWidth="1"/>
    <col min="7" max="7" width="11.7109375" style="5" customWidth="1"/>
    <col min="8" max="8" width="9.140625" style="6"/>
    <col min="9" max="9" width="9.85546875" style="6" customWidth="1"/>
    <col min="10" max="16384" width="9.140625" style="6"/>
  </cols>
  <sheetData>
    <row r="1" spans="1:10" ht="15" customHeight="1" x14ac:dyDescent="0.2">
      <c r="A1" s="32" t="s">
        <v>54</v>
      </c>
      <c r="B1" s="33"/>
      <c r="C1" s="33"/>
      <c r="D1" s="33"/>
      <c r="E1" s="34"/>
      <c r="F1" s="35"/>
      <c r="G1" s="26"/>
    </row>
    <row r="2" spans="1:10" ht="15" customHeight="1" x14ac:dyDescent="0.2">
      <c r="A2" s="1" t="s">
        <v>53</v>
      </c>
      <c r="B2" s="2"/>
      <c r="C2" s="2"/>
      <c r="D2" s="2"/>
      <c r="E2" s="3"/>
      <c r="F2" s="4"/>
    </row>
    <row r="3" spans="1:10" ht="15" customHeight="1" x14ac:dyDescent="0.2">
      <c r="A3" s="31"/>
      <c r="B3" s="2"/>
      <c r="C3" s="2"/>
      <c r="D3" s="2"/>
      <c r="E3" s="3"/>
      <c r="F3" s="4"/>
    </row>
    <row r="4" spans="1:10" ht="15" customHeight="1" x14ac:dyDescent="0.2">
      <c r="A4" s="7" t="s">
        <v>0</v>
      </c>
      <c r="B4" s="8" t="s">
        <v>1</v>
      </c>
      <c r="C4" s="9" t="s">
        <v>2</v>
      </c>
      <c r="D4" s="8" t="s">
        <v>3</v>
      </c>
      <c r="E4" s="9" t="s">
        <v>2</v>
      </c>
      <c r="F4" s="10" t="s">
        <v>6</v>
      </c>
      <c r="G4" s="9" t="s">
        <v>33</v>
      </c>
      <c r="H4" s="44" t="s">
        <v>16</v>
      </c>
      <c r="I4" s="46" t="s">
        <v>17</v>
      </c>
    </row>
    <row r="5" spans="1:10" s="16" customFormat="1" ht="15" customHeight="1" x14ac:dyDescent="0.2">
      <c r="A5" s="37" t="s">
        <v>10</v>
      </c>
      <c r="B5" s="12"/>
      <c r="C5" s="12"/>
      <c r="D5" s="12"/>
      <c r="E5" s="13"/>
      <c r="F5" s="14"/>
      <c r="G5" s="15"/>
    </row>
    <row r="6" spans="1:10" s="16" customFormat="1" ht="15" customHeight="1" x14ac:dyDescent="0.2">
      <c r="A6" s="11" t="s">
        <v>35</v>
      </c>
      <c r="B6" s="12"/>
      <c r="C6" s="13"/>
      <c r="D6" s="19"/>
      <c r="E6" s="18"/>
      <c r="F6" s="14"/>
      <c r="G6" s="15"/>
      <c r="H6" s="45">
        <f>SUM(G7:G9)</f>
        <v>0</v>
      </c>
      <c r="I6" s="47">
        <f>(H6/G34)*100</f>
        <v>0</v>
      </c>
    </row>
    <row r="7" spans="1:10" s="16" customFormat="1" ht="15" customHeight="1" x14ac:dyDescent="0.2">
      <c r="A7" s="21" t="s">
        <v>42</v>
      </c>
      <c r="B7" s="17" t="s">
        <v>18</v>
      </c>
      <c r="C7" s="18">
        <v>0.15</v>
      </c>
      <c r="D7" s="19"/>
      <c r="E7" s="18">
        <f>(1+D7/10)*C7</f>
        <v>0.15</v>
      </c>
      <c r="F7" s="20">
        <v>0</v>
      </c>
      <c r="G7" s="59">
        <f>E7*F7</f>
        <v>0</v>
      </c>
      <c r="I7" s="48"/>
    </row>
    <row r="8" spans="1:10" ht="15" customHeight="1" x14ac:dyDescent="0.2">
      <c r="A8" s="11" t="s">
        <v>19</v>
      </c>
      <c r="B8" s="17" t="s">
        <v>21</v>
      </c>
      <c r="C8" s="18">
        <v>0.6</v>
      </c>
      <c r="D8" s="19"/>
      <c r="E8" s="18">
        <f>(1+D8/10)*C8</f>
        <v>0.6</v>
      </c>
      <c r="F8" s="20">
        <v>0</v>
      </c>
      <c r="G8" s="15">
        <f>E8*F8</f>
        <v>0</v>
      </c>
      <c r="I8" s="49"/>
    </row>
    <row r="9" spans="1:10" ht="15" customHeight="1" x14ac:dyDescent="0.2">
      <c r="A9" s="21" t="s">
        <v>23</v>
      </c>
      <c r="B9" s="17" t="s">
        <v>9</v>
      </c>
      <c r="C9" s="18">
        <v>0</v>
      </c>
      <c r="D9" s="19"/>
      <c r="E9" s="18">
        <f>(1+D9/10)*C9</f>
        <v>0</v>
      </c>
      <c r="F9" s="20">
        <v>0</v>
      </c>
      <c r="G9" s="15">
        <f>E9*F9</f>
        <v>0</v>
      </c>
      <c r="I9" s="49"/>
    </row>
    <row r="10" spans="1:10" ht="15" customHeight="1" x14ac:dyDescent="0.2">
      <c r="A10" s="11" t="s">
        <v>8</v>
      </c>
      <c r="B10" s="17"/>
      <c r="C10" s="18"/>
      <c r="D10" s="19"/>
      <c r="E10" s="18"/>
      <c r="F10" s="20"/>
      <c r="G10" s="15"/>
      <c r="H10" s="45">
        <f>G11+G12</f>
        <v>13.7</v>
      </c>
      <c r="I10" s="47">
        <f>(H10/G34)*100</f>
        <v>2.1883900318035368</v>
      </c>
    </row>
    <row r="11" spans="1:10" ht="15" customHeight="1" x14ac:dyDescent="0.2">
      <c r="A11" s="21" t="s">
        <v>45</v>
      </c>
      <c r="B11" s="17" t="s">
        <v>5</v>
      </c>
      <c r="C11" s="18">
        <v>25</v>
      </c>
      <c r="D11" s="19"/>
      <c r="E11" s="18">
        <f t="shared" ref="E11:E12" si="0">(1+D11/10)*C11</f>
        <v>25</v>
      </c>
      <c r="F11" s="20">
        <v>0.14799999999999999</v>
      </c>
      <c r="G11" s="15">
        <f t="shared" ref="G11:G12" si="1">E11*F11</f>
        <v>3.6999999999999997</v>
      </c>
      <c r="I11" s="49"/>
    </row>
    <row r="12" spans="1:10" ht="15" customHeight="1" x14ac:dyDescent="0.2">
      <c r="A12" s="21" t="s">
        <v>47</v>
      </c>
      <c r="B12" s="60" t="s">
        <v>46</v>
      </c>
      <c r="C12" s="18">
        <v>5</v>
      </c>
      <c r="D12" s="19"/>
      <c r="E12" s="18">
        <f t="shared" si="0"/>
        <v>5</v>
      </c>
      <c r="F12" s="20">
        <v>2</v>
      </c>
      <c r="G12" s="59">
        <f t="shared" si="1"/>
        <v>10</v>
      </c>
      <c r="I12" s="49"/>
    </row>
    <row r="13" spans="1:10" ht="15" customHeight="1" x14ac:dyDescent="0.2">
      <c r="A13" s="11" t="s">
        <v>37</v>
      </c>
      <c r="B13" s="17"/>
      <c r="C13" s="18"/>
      <c r="D13" s="19"/>
      <c r="E13" s="18"/>
      <c r="F13" s="20"/>
      <c r="G13" s="15"/>
      <c r="H13" s="45">
        <f>SUM(G14:G25)</f>
        <v>600</v>
      </c>
      <c r="I13" s="47">
        <f>(H13/G34)*100</f>
        <v>95.841899203074604</v>
      </c>
      <c r="J13" s="22"/>
    </row>
    <row r="14" spans="1:10" ht="15" customHeight="1" x14ac:dyDescent="0.2">
      <c r="A14" s="21" t="s">
        <v>36</v>
      </c>
      <c r="B14" s="17" t="s">
        <v>13</v>
      </c>
      <c r="C14" s="18">
        <v>40</v>
      </c>
      <c r="D14" s="19"/>
      <c r="E14" s="18">
        <f t="shared" ref="E14:E22" si="2">(1+D14/10)*C14</f>
        <v>40</v>
      </c>
      <c r="F14" s="20">
        <v>1</v>
      </c>
      <c r="G14" s="15">
        <f t="shared" ref="G14:G24" si="3">E14*F14</f>
        <v>40</v>
      </c>
    </row>
    <row r="15" spans="1:10" ht="15" customHeight="1" x14ac:dyDescent="0.2">
      <c r="A15" s="21" t="s">
        <v>32</v>
      </c>
      <c r="B15" s="17" t="s">
        <v>13</v>
      </c>
      <c r="C15" s="18">
        <v>40</v>
      </c>
      <c r="D15" s="19"/>
      <c r="E15" s="18">
        <f t="shared" si="2"/>
        <v>40</v>
      </c>
      <c r="F15" s="56">
        <v>0</v>
      </c>
      <c r="G15" s="15">
        <f t="shared" si="3"/>
        <v>0</v>
      </c>
    </row>
    <row r="16" spans="1:10" ht="15" customHeight="1" x14ac:dyDescent="0.2">
      <c r="A16" s="21" t="s">
        <v>24</v>
      </c>
      <c r="B16" s="17" t="s">
        <v>13</v>
      </c>
      <c r="C16" s="18">
        <v>40</v>
      </c>
      <c r="D16" s="19"/>
      <c r="E16" s="18">
        <f t="shared" si="2"/>
        <v>40</v>
      </c>
      <c r="F16" s="56">
        <v>2</v>
      </c>
      <c r="G16" s="15">
        <f t="shared" si="3"/>
        <v>80</v>
      </c>
    </row>
    <row r="17" spans="1:14" ht="15" customHeight="1" x14ac:dyDescent="0.2">
      <c r="A17" s="21" t="s">
        <v>25</v>
      </c>
      <c r="B17" s="17" t="s">
        <v>13</v>
      </c>
      <c r="C17" s="18">
        <v>40</v>
      </c>
      <c r="D17" s="19"/>
      <c r="E17" s="18">
        <f t="shared" si="2"/>
        <v>40</v>
      </c>
      <c r="F17" s="56">
        <v>1</v>
      </c>
      <c r="G17" s="15">
        <f t="shared" si="3"/>
        <v>40</v>
      </c>
    </row>
    <row r="18" spans="1:14" ht="15" customHeight="1" x14ac:dyDescent="0.2">
      <c r="A18" s="21" t="s">
        <v>26</v>
      </c>
      <c r="B18" s="17" t="s">
        <v>13</v>
      </c>
      <c r="C18" s="18">
        <v>40</v>
      </c>
      <c r="D18" s="19"/>
      <c r="E18" s="18">
        <f t="shared" si="2"/>
        <v>40</v>
      </c>
      <c r="F18" s="56">
        <v>2</v>
      </c>
      <c r="G18" s="15">
        <f t="shared" si="3"/>
        <v>80</v>
      </c>
    </row>
    <row r="19" spans="1:14" ht="15" customHeight="1" x14ac:dyDescent="0.2">
      <c r="A19" s="21" t="s">
        <v>27</v>
      </c>
      <c r="B19" s="17" t="s">
        <v>13</v>
      </c>
      <c r="C19" s="18">
        <v>40</v>
      </c>
      <c r="D19" s="19"/>
      <c r="E19" s="18">
        <f t="shared" si="2"/>
        <v>40</v>
      </c>
      <c r="F19" s="56">
        <v>0</v>
      </c>
      <c r="G19" s="15">
        <f t="shared" si="3"/>
        <v>0</v>
      </c>
      <c r="H19" s="22"/>
      <c r="I19" s="22"/>
      <c r="J19" s="22"/>
      <c r="K19" s="22"/>
      <c r="L19" s="22"/>
      <c r="M19" s="22"/>
      <c r="N19" s="22"/>
    </row>
    <row r="20" spans="1:14" ht="15" customHeight="1" x14ac:dyDescent="0.2">
      <c r="A20" s="21" t="s">
        <v>31</v>
      </c>
      <c r="B20" s="17" t="s">
        <v>13</v>
      </c>
      <c r="C20" s="18">
        <v>40</v>
      </c>
      <c r="D20" s="19"/>
      <c r="E20" s="18">
        <f t="shared" si="2"/>
        <v>40</v>
      </c>
      <c r="F20" s="56">
        <v>1</v>
      </c>
      <c r="G20" s="15">
        <f t="shared" si="3"/>
        <v>40</v>
      </c>
      <c r="H20" s="22"/>
      <c r="I20" s="22"/>
      <c r="J20" s="22"/>
      <c r="K20" s="22"/>
      <c r="L20" s="22"/>
      <c r="M20" s="22"/>
      <c r="N20" s="22"/>
    </row>
    <row r="21" spans="1:14" ht="15" customHeight="1" x14ac:dyDescent="0.2">
      <c r="A21" s="21" t="s">
        <v>29</v>
      </c>
      <c r="B21" s="17" t="s">
        <v>13</v>
      </c>
      <c r="C21" s="18">
        <v>40</v>
      </c>
      <c r="D21" s="19"/>
      <c r="E21" s="18">
        <f t="shared" si="2"/>
        <v>40</v>
      </c>
      <c r="F21" s="56">
        <v>2</v>
      </c>
      <c r="G21" s="15">
        <f t="shared" si="3"/>
        <v>80</v>
      </c>
      <c r="H21" s="22"/>
      <c r="I21" s="22"/>
      <c r="J21" s="22"/>
      <c r="K21" s="22"/>
      <c r="L21" s="22"/>
      <c r="M21" s="22"/>
      <c r="N21" s="22"/>
    </row>
    <row r="22" spans="1:14" ht="15" customHeight="1" x14ac:dyDescent="0.2">
      <c r="A22" s="21" t="s">
        <v>28</v>
      </c>
      <c r="B22" s="17" t="s">
        <v>13</v>
      </c>
      <c r="C22" s="18">
        <v>40</v>
      </c>
      <c r="D22" s="19"/>
      <c r="E22" s="18">
        <f t="shared" si="2"/>
        <v>40</v>
      </c>
      <c r="F22" s="56">
        <v>2</v>
      </c>
      <c r="G22" s="15">
        <f t="shared" si="3"/>
        <v>80</v>
      </c>
      <c r="H22" s="22"/>
      <c r="I22" s="22"/>
      <c r="J22" s="22"/>
      <c r="K22" s="22"/>
      <c r="L22" s="22"/>
      <c r="M22" s="22"/>
      <c r="N22" s="22"/>
    </row>
    <row r="23" spans="1:14" ht="15" customHeight="1" x14ac:dyDescent="0.2">
      <c r="A23" s="21" t="s">
        <v>30</v>
      </c>
      <c r="B23" s="17" t="s">
        <v>13</v>
      </c>
      <c r="C23" s="18">
        <v>40</v>
      </c>
      <c r="D23" s="19"/>
      <c r="E23" s="18">
        <f>(1+D23/10)*C23</f>
        <v>40</v>
      </c>
      <c r="F23" s="56">
        <v>2</v>
      </c>
      <c r="G23" s="15">
        <f t="shared" si="3"/>
        <v>80</v>
      </c>
      <c r="H23" s="22"/>
      <c r="I23" s="22"/>
      <c r="J23" s="22"/>
      <c r="K23" s="22"/>
      <c r="L23" s="22"/>
      <c r="M23" s="22"/>
      <c r="N23" s="22"/>
    </row>
    <row r="24" spans="1:14" ht="15" customHeight="1" x14ac:dyDescent="0.2">
      <c r="A24" s="21" t="s">
        <v>41</v>
      </c>
      <c r="B24" s="60" t="s">
        <v>13</v>
      </c>
      <c r="C24" s="18">
        <v>40</v>
      </c>
      <c r="D24" s="19"/>
      <c r="E24" s="18">
        <f>(1+D24/10)*C24</f>
        <v>40</v>
      </c>
      <c r="F24" s="56">
        <v>2</v>
      </c>
      <c r="G24" s="59">
        <f t="shared" si="3"/>
        <v>80</v>
      </c>
      <c r="H24" s="22"/>
      <c r="I24" s="22"/>
      <c r="J24" s="22"/>
      <c r="K24" s="22"/>
      <c r="L24" s="22"/>
      <c r="M24" s="22"/>
      <c r="N24" s="22"/>
    </row>
    <row r="25" spans="1:14" ht="15" customHeight="1" x14ac:dyDescent="0.2">
      <c r="A25" s="11" t="s">
        <v>38</v>
      </c>
      <c r="B25" s="17" t="s">
        <v>13</v>
      </c>
      <c r="C25" s="18">
        <v>40</v>
      </c>
      <c r="D25" s="19"/>
      <c r="E25" s="18">
        <f>(1+D25/10)*C25</f>
        <v>40</v>
      </c>
      <c r="F25" s="20">
        <v>0</v>
      </c>
      <c r="G25" s="15">
        <f>E25*F25</f>
        <v>0</v>
      </c>
      <c r="H25" s="22"/>
      <c r="I25" s="22"/>
      <c r="J25" s="22"/>
      <c r="K25" s="22"/>
      <c r="L25" s="22"/>
      <c r="M25" s="22"/>
      <c r="N25" s="22"/>
    </row>
    <row r="26" spans="1:14" ht="15" customHeight="1" x14ac:dyDescent="0.2">
      <c r="A26" s="11" t="s">
        <v>12</v>
      </c>
      <c r="B26" s="17"/>
      <c r="C26" s="18"/>
      <c r="D26" s="19"/>
      <c r="E26" s="18"/>
      <c r="F26" s="20"/>
      <c r="G26" s="15"/>
      <c r="H26" s="45">
        <f>G27+G28</f>
        <v>3.3400000000000003</v>
      </c>
      <c r="I26" s="47">
        <f>(H26/G34)*100</f>
        <v>0.53351990556378193</v>
      </c>
      <c r="J26" s="22"/>
      <c r="K26" s="22"/>
      <c r="L26" s="22"/>
      <c r="M26" s="22"/>
      <c r="N26" s="22"/>
    </row>
    <row r="27" spans="1:14" ht="15" customHeight="1" x14ac:dyDescent="0.2">
      <c r="A27" s="21" t="s">
        <v>7</v>
      </c>
      <c r="B27" s="17" t="s">
        <v>13</v>
      </c>
      <c r="C27" s="18">
        <v>40</v>
      </c>
      <c r="D27" s="19"/>
      <c r="E27" s="18">
        <f>(1+D27/10)*C27</f>
        <v>40</v>
      </c>
      <c r="F27" s="20">
        <v>8.3500000000000005E-2</v>
      </c>
      <c r="G27" s="15">
        <f>$E27*F27</f>
        <v>3.3400000000000003</v>
      </c>
      <c r="H27" s="22"/>
      <c r="I27" s="22"/>
      <c r="J27" s="22"/>
      <c r="K27" s="22"/>
      <c r="L27" s="22"/>
      <c r="M27" s="22"/>
      <c r="N27" s="22"/>
    </row>
    <row r="28" spans="1:14" ht="15" customHeight="1" x14ac:dyDescent="0.2">
      <c r="A28" s="21" t="s">
        <v>34</v>
      </c>
      <c r="B28" s="17" t="s">
        <v>4</v>
      </c>
      <c r="C28" s="23">
        <v>0.01</v>
      </c>
      <c r="D28" s="19"/>
      <c r="E28" s="18">
        <f>(1+D28/10)*C28</f>
        <v>0.01</v>
      </c>
      <c r="F28" s="39">
        <v>0</v>
      </c>
      <c r="G28" s="15">
        <f>E28*F28</f>
        <v>0</v>
      </c>
      <c r="H28" s="22"/>
      <c r="I28" s="22"/>
      <c r="J28" s="22"/>
      <c r="K28" s="22"/>
      <c r="L28" s="22"/>
      <c r="M28" s="22"/>
      <c r="N28" s="22"/>
    </row>
    <row r="29" spans="1:14" ht="15" customHeight="1" x14ac:dyDescent="0.2">
      <c r="A29" s="11" t="s">
        <v>11</v>
      </c>
      <c r="B29" s="17"/>
      <c r="C29" s="23"/>
      <c r="D29" s="19"/>
      <c r="E29" s="18"/>
      <c r="F29" s="20"/>
      <c r="G29" s="59"/>
      <c r="H29" s="45">
        <f>SUM(G30:G32)</f>
        <v>8.9909999999999997</v>
      </c>
      <c r="I29" s="47">
        <f>(H29/G34)*100</f>
        <v>1.4361908595580728</v>
      </c>
      <c r="J29" s="22"/>
      <c r="K29" s="22"/>
      <c r="L29" s="22"/>
      <c r="M29" s="22"/>
      <c r="N29" s="22"/>
    </row>
    <row r="30" spans="1:14" ht="15" customHeight="1" x14ac:dyDescent="0.2">
      <c r="A30" s="21" t="s">
        <v>43</v>
      </c>
      <c r="B30" s="60" t="s">
        <v>22</v>
      </c>
      <c r="C30" s="18">
        <v>1700</v>
      </c>
      <c r="D30" s="19"/>
      <c r="E30" s="18">
        <v>1700</v>
      </c>
      <c r="F30" s="20">
        <v>3.3E-3</v>
      </c>
      <c r="G30" s="59">
        <f t="shared" ref="G30" si="4">E30*F30</f>
        <v>5.61</v>
      </c>
      <c r="H30" s="61"/>
      <c r="I30" s="22"/>
      <c r="J30" s="22"/>
      <c r="K30" s="22"/>
      <c r="L30" s="22"/>
      <c r="M30" s="22"/>
      <c r="N30" s="22"/>
    </row>
    <row r="31" spans="1:14" ht="15" customHeight="1" x14ac:dyDescent="0.2">
      <c r="A31" s="21" t="s">
        <v>44</v>
      </c>
      <c r="B31" s="60" t="s">
        <v>5</v>
      </c>
      <c r="C31" s="18">
        <v>0</v>
      </c>
      <c r="D31" s="19"/>
      <c r="E31" s="18">
        <f t="shared" ref="E31" si="5">(1+D31/10)*C31</f>
        <v>0</v>
      </c>
      <c r="F31" s="20">
        <v>5.5999999999999999E-3</v>
      </c>
      <c r="G31" s="15">
        <f t="shared" ref="G31:G32" si="6">E31*F31</f>
        <v>0</v>
      </c>
      <c r="H31" s="22"/>
      <c r="I31" s="22"/>
      <c r="J31" s="22"/>
      <c r="K31" s="22"/>
      <c r="L31" s="22"/>
      <c r="M31" s="22"/>
      <c r="N31" s="22"/>
    </row>
    <row r="32" spans="1:14" ht="15" customHeight="1" x14ac:dyDescent="0.2">
      <c r="A32" s="21" t="s">
        <v>39</v>
      </c>
      <c r="B32" s="17" t="s">
        <v>5</v>
      </c>
      <c r="C32" s="18">
        <v>490</v>
      </c>
      <c r="D32" s="19"/>
      <c r="E32" s="18">
        <f>(1+D32/10)*C32</f>
        <v>490</v>
      </c>
      <c r="F32" s="20">
        <v>6.8999999999999999E-3</v>
      </c>
      <c r="G32" s="15">
        <f t="shared" si="6"/>
        <v>3.3809999999999998</v>
      </c>
      <c r="H32" s="22"/>
      <c r="I32" s="22"/>
      <c r="J32" s="22"/>
      <c r="K32" s="22"/>
      <c r="L32" s="22"/>
      <c r="M32" s="22"/>
      <c r="N32" s="22"/>
    </row>
    <row r="33" spans="1:7" s="16" customFormat="1" ht="15" customHeight="1" x14ac:dyDescent="0.2">
      <c r="A33" s="38" t="s">
        <v>15</v>
      </c>
      <c r="B33" s="13"/>
      <c r="C33" s="23"/>
      <c r="D33" s="19"/>
      <c r="E33" s="18"/>
      <c r="F33" s="20"/>
      <c r="G33" s="15"/>
    </row>
    <row r="34" spans="1:7" s="16" customFormat="1" ht="15" customHeight="1" x14ac:dyDescent="0.2">
      <c r="A34" s="21" t="s">
        <v>50</v>
      </c>
      <c r="B34" s="13"/>
      <c r="C34" s="23"/>
      <c r="D34" s="19"/>
      <c r="E34" s="18"/>
      <c r="F34" s="20"/>
      <c r="G34" s="42">
        <f>SUM(G7:G32)</f>
        <v>626.03100000000006</v>
      </c>
    </row>
    <row r="35" spans="1:7" s="16" customFormat="1" ht="15" customHeight="1" x14ac:dyDescent="0.2">
      <c r="A35" s="21" t="s">
        <v>51</v>
      </c>
      <c r="B35" s="13"/>
      <c r="C35" s="23"/>
      <c r="D35" s="19"/>
      <c r="E35" s="18"/>
      <c r="F35" s="20"/>
      <c r="G35" s="42">
        <f>SUM(G7:G12)+G25+G28</f>
        <v>13.7</v>
      </c>
    </row>
    <row r="36" spans="1:7" s="24" customFormat="1" ht="15" customHeight="1" x14ac:dyDescent="0.2">
      <c r="A36" s="38" t="s">
        <v>14</v>
      </c>
      <c r="B36" s="18"/>
      <c r="C36" s="18"/>
      <c r="D36" s="19"/>
      <c r="E36" s="18"/>
      <c r="F36" s="15"/>
      <c r="G36" s="15"/>
    </row>
    <row r="37" spans="1:7" s="24" customFormat="1" ht="15" customHeight="1" x14ac:dyDescent="0.2">
      <c r="A37" s="50" t="s">
        <v>49</v>
      </c>
      <c r="B37" s="18" t="s">
        <v>18</v>
      </c>
      <c r="C37" s="18">
        <v>1</v>
      </c>
      <c r="D37" s="19">
        <v>0</v>
      </c>
      <c r="E37" s="18">
        <f t="shared" ref="E37" si="7">(1+D37/10)*C37</f>
        <v>1</v>
      </c>
      <c r="F37" s="39">
        <v>300</v>
      </c>
      <c r="G37" s="15">
        <f>$E37*F37</f>
        <v>300</v>
      </c>
    </row>
    <row r="38" spans="1:7" ht="15" customHeight="1" x14ac:dyDescent="0.2">
      <c r="A38" s="40" t="s">
        <v>59</v>
      </c>
      <c r="B38" s="8"/>
      <c r="C38" s="8"/>
      <c r="D38" s="8"/>
      <c r="E38" s="9"/>
      <c r="F38" s="10"/>
      <c r="G38" s="9">
        <f>G37-G34</f>
        <v>-326.03100000000006</v>
      </c>
    </row>
    <row r="39" spans="1:7" ht="15" customHeight="1" x14ac:dyDescent="0.2">
      <c r="A39" s="40" t="s">
        <v>60</v>
      </c>
      <c r="B39" s="8"/>
      <c r="C39" s="8"/>
      <c r="D39" s="8"/>
      <c r="E39" s="9"/>
      <c r="F39" s="10"/>
      <c r="G39" s="9">
        <f>G37-G35</f>
        <v>286.3</v>
      </c>
    </row>
    <row r="40" spans="1:7" s="43" customFormat="1" ht="15" customHeight="1" x14ac:dyDescent="0.2">
      <c r="A40" s="6" t="s">
        <v>48</v>
      </c>
      <c r="B40" s="25"/>
      <c r="C40" s="25"/>
      <c r="D40" s="25"/>
      <c r="E40" s="41"/>
      <c r="F40" s="41"/>
      <c r="G40" s="41"/>
    </row>
    <row r="41" spans="1:7" s="43" customFormat="1" ht="15" customHeight="1" x14ac:dyDescent="0.2">
      <c r="A41" s="6" t="s">
        <v>62</v>
      </c>
      <c r="B41" s="25"/>
      <c r="C41" s="25"/>
      <c r="D41" s="25"/>
      <c r="E41" s="41"/>
      <c r="F41" s="41"/>
      <c r="G41" s="41"/>
    </row>
    <row r="42" spans="1:7" ht="15" customHeight="1" x14ac:dyDescent="0.2">
      <c r="A42" s="6" t="s">
        <v>61</v>
      </c>
      <c r="B42" s="22"/>
      <c r="C42" s="22"/>
      <c r="D42" s="73"/>
      <c r="E42" s="74"/>
      <c r="F42" s="74"/>
      <c r="G42" s="74"/>
    </row>
    <row r="43" spans="1:7" s="16" customFormat="1" ht="15" customHeight="1" x14ac:dyDescent="0.2">
      <c r="A43" s="55"/>
      <c r="B43" s="62"/>
      <c r="C43" s="62"/>
      <c r="D43" s="25"/>
      <c r="E43" s="41"/>
      <c r="F43" s="41"/>
      <c r="G43" s="41"/>
    </row>
    <row r="44" spans="1:7" s="16" customFormat="1" ht="15" customHeight="1" x14ac:dyDescent="0.2">
      <c r="A44" s="63"/>
      <c r="B44" s="64" t="s">
        <v>20</v>
      </c>
      <c r="C44" s="64" t="s">
        <v>40</v>
      </c>
      <c r="D44" s="25"/>
      <c r="E44" s="41"/>
      <c r="F44" s="41"/>
      <c r="G44" s="41"/>
    </row>
    <row r="45" spans="1:7" s="16" customFormat="1" ht="15" customHeight="1" x14ac:dyDescent="0.2">
      <c r="A45" s="65" t="s">
        <v>52</v>
      </c>
      <c r="B45" s="66">
        <f>(G34/F37)</f>
        <v>2.08677</v>
      </c>
      <c r="C45" s="66">
        <f>(G35/F37)</f>
        <v>4.5666666666666661E-2</v>
      </c>
      <c r="D45" s="25"/>
      <c r="E45" s="41"/>
      <c r="F45" s="41"/>
      <c r="G45" s="41"/>
    </row>
    <row r="46" spans="1:7" s="16" customFormat="1" ht="15" customHeight="1" x14ac:dyDescent="0.2">
      <c r="A46" s="36"/>
      <c r="B46" s="25"/>
      <c r="C46" s="25"/>
      <c r="D46" s="25"/>
      <c r="E46" s="41"/>
      <c r="F46" s="41"/>
      <c r="G46" s="41"/>
    </row>
    <row r="47" spans="1:7" s="16" customFormat="1" ht="15" customHeight="1" x14ac:dyDescent="0.2">
      <c r="A47" s="57"/>
      <c r="B47" s="25"/>
      <c r="C47" s="25"/>
      <c r="D47" s="25"/>
      <c r="E47" s="41"/>
      <c r="F47" s="41"/>
      <c r="G47" s="41"/>
    </row>
    <row r="48" spans="1:7" s="16" customFormat="1" ht="15" customHeight="1" x14ac:dyDescent="0.2">
      <c r="A48" s="57" t="s">
        <v>55</v>
      </c>
      <c r="B48" s="25"/>
      <c r="C48" s="25"/>
      <c r="D48" s="25"/>
      <c r="E48" s="41"/>
      <c r="F48" s="41"/>
      <c r="G48" s="41"/>
    </row>
    <row r="49" spans="1:7" s="16" customFormat="1" ht="15" customHeight="1" x14ac:dyDescent="0.2">
      <c r="A49" s="67" t="s">
        <v>56</v>
      </c>
      <c r="B49" s="68">
        <v>286.3</v>
      </c>
    </row>
    <row r="50" spans="1:7" s="16" customFormat="1" ht="15" customHeight="1" x14ac:dyDescent="0.2">
      <c r="A50" s="69" t="s">
        <v>57</v>
      </c>
      <c r="B50" s="70">
        <f>(G39)</f>
        <v>286.3</v>
      </c>
      <c r="C50" s="58"/>
      <c r="D50" s="58"/>
      <c r="E50" s="58"/>
      <c r="F50" s="58"/>
      <c r="G50" s="58"/>
    </row>
    <row r="51" spans="1:7" ht="15" customHeight="1" x14ac:dyDescent="0.2">
      <c r="A51" s="71" t="s">
        <v>58</v>
      </c>
      <c r="B51" s="72">
        <f>B50-B49</f>
        <v>0</v>
      </c>
      <c r="C51" s="51"/>
      <c r="D51" s="58"/>
      <c r="E51" s="58"/>
      <c r="F51" s="58"/>
      <c r="G51" s="58"/>
    </row>
    <row r="52" spans="1:7" ht="15" customHeight="1" x14ac:dyDescent="0.2">
      <c r="A52" s="53"/>
      <c r="B52" s="52"/>
      <c r="C52" s="54"/>
      <c r="D52"/>
      <c r="E52"/>
      <c r="F52"/>
      <c r="G52"/>
    </row>
    <row r="53" spans="1:7" ht="15" customHeight="1" x14ac:dyDescent="0.2">
      <c r="A53"/>
      <c r="B53"/>
      <c r="C53"/>
      <c r="D53"/>
      <c r="E53"/>
      <c r="F53"/>
      <c r="G53"/>
    </row>
    <row r="54" spans="1:7" ht="15" customHeight="1" x14ac:dyDescent="0.2">
      <c r="A54"/>
      <c r="B54"/>
      <c r="C54"/>
      <c r="D54"/>
      <c r="E54"/>
      <c r="F54"/>
      <c r="G54"/>
    </row>
    <row r="55" spans="1:7" ht="15" customHeight="1" x14ac:dyDescent="0.2">
      <c r="A55"/>
      <c r="B55"/>
      <c r="C55"/>
      <c r="D55"/>
      <c r="E55"/>
      <c r="F55"/>
      <c r="G55"/>
    </row>
    <row r="56" spans="1:7" ht="15" customHeight="1" x14ac:dyDescent="0.2">
      <c r="A56"/>
      <c r="B56"/>
      <c r="C56"/>
      <c r="D56"/>
      <c r="E56"/>
      <c r="F56"/>
      <c r="G56"/>
    </row>
    <row r="57" spans="1:7" ht="15" customHeight="1" x14ac:dyDescent="0.2">
      <c r="A57"/>
      <c r="B57"/>
      <c r="C57"/>
      <c r="D57"/>
      <c r="E57"/>
      <c r="F57"/>
      <c r="G57"/>
    </row>
    <row r="58" spans="1:7" ht="15" customHeight="1" x14ac:dyDescent="0.2">
      <c r="A58"/>
      <c r="B58"/>
      <c r="C58"/>
      <c r="D58"/>
      <c r="E58"/>
      <c r="F58"/>
      <c r="G58"/>
    </row>
    <row r="59" spans="1:7" ht="15" customHeight="1" x14ac:dyDescent="0.2">
      <c r="A59"/>
      <c r="B59"/>
      <c r="C59"/>
      <c r="D59"/>
      <c r="E59"/>
      <c r="F59"/>
      <c r="G59"/>
    </row>
    <row r="60" spans="1:7" ht="15" customHeight="1" x14ac:dyDescent="0.2">
      <c r="A60"/>
      <c r="B60"/>
      <c r="C60"/>
      <c r="D60"/>
      <c r="E60"/>
      <c r="F60"/>
      <c r="G60"/>
    </row>
    <row r="61" spans="1:7" ht="15" customHeight="1" x14ac:dyDescent="0.2">
      <c r="A61"/>
      <c r="B61"/>
      <c r="C61"/>
      <c r="D61"/>
      <c r="E61"/>
      <c r="F61"/>
      <c r="G61"/>
    </row>
    <row r="62" spans="1:7" ht="15" customHeight="1" x14ac:dyDescent="0.2">
      <c r="A62"/>
      <c r="B62"/>
      <c r="C62"/>
      <c r="D62"/>
      <c r="E62"/>
      <c r="F62"/>
      <c r="G62"/>
    </row>
    <row r="63" spans="1:7" ht="15" customHeight="1" x14ac:dyDescent="0.2">
      <c r="A63"/>
      <c r="B63"/>
      <c r="C63"/>
      <c r="D63"/>
      <c r="E63"/>
      <c r="F63"/>
      <c r="G63"/>
    </row>
    <row r="64" spans="1:7" ht="15" customHeight="1" x14ac:dyDescent="0.2">
      <c r="A64"/>
      <c r="B64"/>
      <c r="C64"/>
      <c r="D64"/>
      <c r="E64"/>
      <c r="F64"/>
      <c r="G64"/>
    </row>
    <row r="65" spans="1:7" ht="15" customHeight="1" x14ac:dyDescent="0.2">
      <c r="A65"/>
      <c r="B65"/>
      <c r="C65"/>
      <c r="D65"/>
      <c r="E65"/>
      <c r="F65"/>
      <c r="G65"/>
    </row>
    <row r="66" spans="1:7" ht="15" customHeight="1" x14ac:dyDescent="0.2">
      <c r="A66"/>
      <c r="B66"/>
      <c r="C66"/>
      <c r="D66"/>
      <c r="E66"/>
      <c r="F66"/>
      <c r="G66"/>
    </row>
    <row r="67" spans="1:7" ht="15" customHeight="1" x14ac:dyDescent="0.2">
      <c r="A67"/>
      <c r="B67"/>
      <c r="C67"/>
      <c r="D67"/>
      <c r="E67"/>
      <c r="F67"/>
      <c r="G67"/>
    </row>
    <row r="68" spans="1:7" ht="15" customHeight="1" x14ac:dyDescent="0.2">
      <c r="A68"/>
      <c r="B68"/>
      <c r="C68"/>
      <c r="D68"/>
      <c r="E68"/>
      <c r="F68"/>
      <c r="G68"/>
    </row>
    <row r="69" spans="1:7" ht="15" customHeight="1" x14ac:dyDescent="0.2">
      <c r="A69"/>
      <c r="B69"/>
      <c r="C69"/>
      <c r="D69"/>
      <c r="E69"/>
      <c r="F69"/>
      <c r="G69"/>
    </row>
    <row r="70" spans="1:7" ht="15" customHeight="1" x14ac:dyDescent="0.2">
      <c r="A70"/>
      <c r="B70"/>
      <c r="C70"/>
      <c r="D70"/>
      <c r="E70"/>
      <c r="F70"/>
      <c r="G70"/>
    </row>
    <row r="71" spans="1:7" ht="15" customHeight="1" x14ac:dyDescent="0.2">
      <c r="A71"/>
      <c r="B71"/>
      <c r="C71"/>
      <c r="D71"/>
      <c r="E71"/>
      <c r="F71"/>
      <c r="G71"/>
    </row>
    <row r="72" spans="1:7" ht="15" customHeight="1" x14ac:dyDescent="0.2">
      <c r="A72"/>
      <c r="B72"/>
      <c r="C72"/>
      <c r="D72"/>
      <c r="E72"/>
      <c r="F72"/>
      <c r="G72"/>
    </row>
    <row r="73" spans="1:7" ht="15" customHeight="1" x14ac:dyDescent="0.2">
      <c r="A73"/>
      <c r="B73"/>
      <c r="C73"/>
      <c r="D73"/>
      <c r="E73"/>
      <c r="F73"/>
      <c r="G73"/>
    </row>
    <row r="74" spans="1:7" ht="15" customHeight="1" x14ac:dyDescent="0.2">
      <c r="A74"/>
      <c r="B74"/>
      <c r="C74"/>
      <c r="D74"/>
      <c r="E74"/>
      <c r="F74"/>
      <c r="G74"/>
    </row>
    <row r="75" spans="1:7" ht="15" customHeight="1" x14ac:dyDescent="0.2">
      <c r="A75"/>
      <c r="B75"/>
      <c r="C75"/>
      <c r="D75"/>
      <c r="E75"/>
      <c r="F75"/>
      <c r="G75"/>
    </row>
    <row r="76" spans="1:7" ht="15" customHeight="1" x14ac:dyDescent="0.2">
      <c r="A76"/>
      <c r="B76"/>
      <c r="C76"/>
      <c r="D76"/>
      <c r="E76"/>
      <c r="F76"/>
      <c r="G76"/>
    </row>
    <row r="77" spans="1:7" ht="15" customHeight="1" x14ac:dyDescent="0.2">
      <c r="A77"/>
      <c r="B77"/>
      <c r="C77"/>
      <c r="D77"/>
      <c r="E77"/>
      <c r="F77"/>
      <c r="G77"/>
    </row>
    <row r="78" spans="1:7" ht="15" customHeight="1" x14ac:dyDescent="0.2">
      <c r="A78"/>
      <c r="B78"/>
      <c r="C78"/>
      <c r="D78"/>
      <c r="E78"/>
      <c r="F78"/>
      <c r="G78"/>
    </row>
    <row r="79" spans="1:7" ht="15" customHeight="1" x14ac:dyDescent="0.2">
      <c r="A79"/>
      <c r="B79"/>
      <c r="C79"/>
      <c r="D79"/>
      <c r="E79"/>
      <c r="F79"/>
      <c r="G79"/>
    </row>
    <row r="80" spans="1:7" ht="15" customHeight="1" x14ac:dyDescent="0.2">
      <c r="A80"/>
      <c r="B80"/>
      <c r="C80"/>
      <c r="D80"/>
      <c r="E80"/>
      <c r="F80"/>
      <c r="G80"/>
    </row>
    <row r="81" spans="1:7" ht="15" customHeight="1" x14ac:dyDescent="0.2">
      <c r="A81"/>
      <c r="B81"/>
      <c r="C81"/>
      <c r="D81"/>
      <c r="E81"/>
      <c r="F81"/>
      <c r="G81"/>
    </row>
    <row r="82" spans="1:7" ht="15" customHeight="1" x14ac:dyDescent="0.2">
      <c r="A82"/>
      <c r="B82"/>
      <c r="C82"/>
      <c r="D82"/>
      <c r="E82"/>
      <c r="F82"/>
      <c r="G82"/>
    </row>
    <row r="83" spans="1:7" ht="15" customHeight="1" x14ac:dyDescent="0.2">
      <c r="A83"/>
      <c r="B83"/>
      <c r="C83"/>
      <c r="D83"/>
      <c r="E83"/>
      <c r="F83"/>
      <c r="G83"/>
    </row>
    <row r="84" spans="1:7" ht="15" customHeight="1" x14ac:dyDescent="0.2">
      <c r="A84"/>
      <c r="B84"/>
      <c r="C84"/>
      <c r="D84"/>
      <c r="E84"/>
      <c r="F84"/>
      <c r="G84"/>
    </row>
    <row r="85" spans="1:7" ht="15" customHeight="1" x14ac:dyDescent="0.2">
      <c r="A85"/>
      <c r="B85"/>
      <c r="C85"/>
      <c r="D85"/>
      <c r="E85"/>
      <c r="F85"/>
      <c r="G85"/>
    </row>
    <row r="86" spans="1:7" ht="15" customHeight="1" x14ac:dyDescent="0.2">
      <c r="A86"/>
      <c r="B86"/>
      <c r="C86"/>
      <c r="D86"/>
      <c r="E86"/>
      <c r="F86"/>
      <c r="G86"/>
    </row>
    <row r="87" spans="1:7" ht="15" customHeight="1" x14ac:dyDescent="0.2">
      <c r="A87"/>
      <c r="B87"/>
      <c r="C87"/>
      <c r="D87"/>
      <c r="E87"/>
      <c r="F87"/>
      <c r="G87"/>
    </row>
    <row r="88" spans="1:7" ht="15" customHeight="1" x14ac:dyDescent="0.2">
      <c r="A88"/>
      <c r="B88"/>
      <c r="C88"/>
      <c r="D88"/>
      <c r="E88"/>
      <c r="F88"/>
      <c r="G88"/>
    </row>
    <row r="89" spans="1:7" ht="15" customHeight="1" x14ac:dyDescent="0.2">
      <c r="A89"/>
      <c r="B89"/>
      <c r="C89"/>
      <c r="D89"/>
      <c r="E89"/>
      <c r="F89"/>
      <c r="G89"/>
    </row>
    <row r="90" spans="1:7" ht="15" customHeight="1" x14ac:dyDescent="0.2">
      <c r="A90"/>
      <c r="B90"/>
      <c r="C90"/>
      <c r="D90"/>
      <c r="E90"/>
      <c r="F90"/>
      <c r="G90"/>
    </row>
    <row r="91" spans="1:7" ht="15" customHeight="1" x14ac:dyDescent="0.2">
      <c r="B91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Abóbora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Haloysio</cp:lastModifiedBy>
  <dcterms:created xsi:type="dcterms:W3CDTF">2002-10-18T12:39:14Z</dcterms:created>
  <dcterms:modified xsi:type="dcterms:W3CDTF">2014-11-13T12:59:15Z</dcterms:modified>
</cp:coreProperties>
</file>